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9000" windowHeight="8475" activeTab="0"/>
  </bookViews>
  <sheets>
    <sheet name="TCO Calculator" sheetId="1" r:id="rId1"/>
    <sheet name="TCO Chart" sheetId="2" r:id="rId2"/>
  </sheets>
  <definedNames>
    <definedName name="_xlnm.Print_Area" localSheetId="0">'TCO Calculator'!$A$1:$F$41</definedName>
  </definedNames>
  <calcPr fullCalcOnLoad="1"/>
</workbook>
</file>

<file path=xl/sharedStrings.xml><?xml version="1.0" encoding="utf-8"?>
<sst xmlns="http://schemas.openxmlformats.org/spreadsheetml/2006/main" count="63" uniqueCount="46">
  <si>
    <t>Assumptions</t>
  </si>
  <si>
    <t>Watts</t>
  </si>
  <si>
    <t>Hours</t>
  </si>
  <si>
    <t>Normal annual office hours</t>
  </si>
  <si>
    <t>Average employment cost</t>
  </si>
  <si>
    <t>Time spent using computer</t>
  </si>
  <si>
    <t>Cost of electricity</t>
  </si>
  <si>
    <t xml:space="preserve">Average office cost </t>
  </si>
  <si>
    <t>Watts per hour</t>
  </si>
  <si>
    <t>Time spent visual searching</t>
  </si>
  <si>
    <t>Speed increase in visual tasks</t>
  </si>
  <si>
    <t>Reading time</t>
  </si>
  <si>
    <t>Speed increase in reading</t>
  </si>
  <si>
    <t>Total Cost of Ownership Calculator</t>
  </si>
  <si>
    <t>Cost of power</t>
  </si>
  <si>
    <t>Cost of space</t>
  </si>
  <si>
    <t>Purchase price</t>
  </si>
  <si>
    <t>Power consumption</t>
  </si>
  <si>
    <t>Standby power</t>
  </si>
  <si>
    <t>Width</t>
  </si>
  <si>
    <t>Depth</t>
  </si>
  <si>
    <t>Inches</t>
  </si>
  <si>
    <t>Hours per year</t>
  </si>
  <si>
    <t>% left on with power saving</t>
  </si>
  <si>
    <t>% left on without power saving</t>
  </si>
  <si>
    <t>Percentage of working week</t>
  </si>
  <si>
    <t>Percentage of computer use</t>
  </si>
  <si>
    <t>Percent by which speed is increased</t>
  </si>
  <si>
    <t>Total</t>
  </si>
  <si>
    <t>Visual task time</t>
  </si>
  <si>
    <t>Cost per year</t>
  </si>
  <si>
    <t>CRT monitor</t>
  </si>
  <si>
    <t>LCD monitor</t>
  </si>
  <si>
    <t>Indirect costs</t>
  </si>
  <si>
    <t>Unit of measurement</t>
  </si>
  <si>
    <t>Gray cells are calculated for you. You do not need to enter anything into them.</t>
  </si>
  <si>
    <t>Dollars</t>
  </si>
  <si>
    <t>Product 1 [CRT monitor]</t>
  </si>
  <si>
    <t>Product 2 [LCD monitor]</t>
  </si>
  <si>
    <t>Life expectancy</t>
  </si>
  <si>
    <t>Percentage of computers</t>
  </si>
  <si>
    <t xml:space="preserve">Cost </t>
  </si>
  <si>
    <t xml:space="preserve"> Cents per 100 KW per hour</t>
  </si>
  <si>
    <t>Dollars per hour</t>
  </si>
  <si>
    <t>Dollars per sq. ft per year</t>
  </si>
  <si>
    <t xml:space="preserve">Purchase cost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</si>
</sst>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mmmm\ d\,\ yyyy"/>
    <numFmt numFmtId="167" formatCode="&quot;$&quot;#,##0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8"/>
      <name val="Arial"/>
      <family val="0"/>
    </font>
    <font>
      <sz val="9"/>
      <name val="Arial"/>
      <family val="2"/>
    </font>
    <font>
      <b/>
      <sz val="10"/>
      <color indexed="9"/>
      <name val="Arial"/>
      <family val="0"/>
    </font>
    <font>
      <b/>
      <sz val="10"/>
      <name val="Arial Black"/>
      <family val="2"/>
    </font>
    <font>
      <sz val="20"/>
      <name val="Arial"/>
      <family val="0"/>
    </font>
    <font>
      <b/>
      <sz val="12"/>
      <name val="Arial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name val="Arial Black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0"/>
      <name val="Arial Black"/>
      <family val="2"/>
    </font>
    <font>
      <sz val="20"/>
      <name val="Arial Black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/>
    </xf>
    <xf numFmtId="44" fontId="0" fillId="0" borderId="1" xfId="17" applyFill="1" applyBorder="1" applyAlignment="1">
      <alignment/>
    </xf>
    <xf numFmtId="0" fontId="6" fillId="0" borderId="1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3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9" fontId="6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40" fontId="0" fillId="2" borderId="0" xfId="0" applyNumberFormat="1" applyFont="1" applyFill="1" applyBorder="1" applyAlignment="1">
      <alignment vertical="center"/>
    </xf>
    <xf numFmtId="8" fontId="0" fillId="2" borderId="0" xfId="0" applyNumberFormat="1" applyFont="1" applyFill="1" applyBorder="1" applyAlignment="1">
      <alignment horizontal="right" vertical="center"/>
    </xf>
    <xf numFmtId="0" fontId="0" fillId="3" borderId="0" xfId="0" applyFill="1" applyBorder="1" applyAlignment="1">
      <alignment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8" fontId="0" fillId="2" borderId="0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 wrapText="1"/>
    </xf>
    <xf numFmtId="8" fontId="0" fillId="2" borderId="0" xfId="0" applyNumberFormat="1" applyFont="1" applyFill="1" applyBorder="1" applyAlignment="1">
      <alignment horizontal="right" vertical="center"/>
    </xf>
    <xf numFmtId="8" fontId="14" fillId="2" borderId="0" xfId="0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9" fontId="6" fillId="0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left" vertical="center" indent="1"/>
    </xf>
    <xf numFmtId="0" fontId="6" fillId="0" borderId="5" xfId="0" applyFont="1" applyFill="1" applyBorder="1" applyAlignment="1">
      <alignment vertical="center"/>
    </xf>
    <xf numFmtId="0" fontId="7" fillId="3" borderId="5" xfId="0" applyFont="1" applyFill="1" applyBorder="1" applyAlignment="1">
      <alignment/>
    </xf>
    <xf numFmtId="0" fontId="6" fillId="0" borderId="7" xfId="0" applyFont="1" applyFill="1" applyBorder="1" applyAlignment="1">
      <alignment horizontal="left" vertical="center" indent="1"/>
    </xf>
    <xf numFmtId="0" fontId="6" fillId="0" borderId="8" xfId="0" applyFont="1" applyFill="1" applyBorder="1" applyAlignment="1" applyProtection="1">
      <alignment vertical="center"/>
      <protection locked="0"/>
    </xf>
    <xf numFmtId="0" fontId="6" fillId="0" borderId="9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15" fillId="4" borderId="0" xfId="0" applyFont="1" applyFill="1" applyBorder="1" applyAlignment="1">
      <alignment horizontal="right" vertical="center" wrapText="1"/>
    </xf>
    <xf numFmtId="0" fontId="15" fillId="3" borderId="10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6" fillId="3" borderId="6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15" fillId="3" borderId="5" xfId="0" applyFont="1" applyFill="1" applyBorder="1" applyAlignment="1">
      <alignment horizontal="center" wrapText="1"/>
    </xf>
    <xf numFmtId="0" fontId="0" fillId="3" borderId="0" xfId="0" applyFont="1" applyFill="1" applyBorder="1" applyAlignment="1">
      <alignment/>
    </xf>
    <xf numFmtId="0" fontId="0" fillId="3" borderId="5" xfId="0" applyFont="1" applyFill="1" applyBorder="1" applyAlignment="1">
      <alignment horizontal="center" wrapText="1"/>
    </xf>
    <xf numFmtId="0" fontId="15" fillId="3" borderId="1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left"/>
    </xf>
    <xf numFmtId="0" fontId="15" fillId="3" borderId="6" xfId="0" applyFont="1" applyFill="1" applyBorder="1" applyAlignment="1">
      <alignment horizontal="left"/>
    </xf>
    <xf numFmtId="0" fontId="15" fillId="3" borderId="6" xfId="0" applyFont="1" applyFill="1" applyBorder="1" applyAlignment="1">
      <alignment/>
    </xf>
    <xf numFmtId="0" fontId="17" fillId="3" borderId="11" xfId="0" applyFont="1" applyFill="1" applyBorder="1" applyAlignment="1">
      <alignment horizontal="center"/>
    </xf>
    <xf numFmtId="0" fontId="0" fillId="3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Cost comparison per year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03"/>
          <c:w val="0.79275"/>
          <c:h val="0.841"/>
        </c:manualLayout>
      </c:layout>
      <c:lineChart>
        <c:grouping val="standard"/>
        <c:varyColors val="0"/>
        <c:ser>
          <c:idx val="0"/>
          <c:order val="0"/>
          <c:tx>
            <c:strRef>
              <c:f>'TCO Calculator'!$C$4</c:f>
              <c:strCache>
                <c:ptCount val="1"/>
                <c:pt idx="0">
                  <c:v>CRT monitor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'TCO Calculator'!$B$5:$B$9</c:f>
              <c:strCache>
                <c:ptCount val="5"/>
                <c:pt idx="0">
                  <c:v>Purchase cost </c:v>
                </c:pt>
                <c:pt idx="1">
                  <c:v>Cost of power</c:v>
                </c:pt>
                <c:pt idx="2">
                  <c:v>Cost of space</c:v>
                </c:pt>
                <c:pt idx="3">
                  <c:v>Visual task time</c:v>
                </c:pt>
                <c:pt idx="4">
                  <c:v>Total</c:v>
                </c:pt>
              </c:strCache>
            </c:strRef>
          </c:cat>
          <c:val>
            <c:numRef>
              <c:f>'TCO Calculator'!$C$5:$C$9</c:f>
              <c:numCache>
                <c:ptCount val="5"/>
                <c:pt idx="0">
                  <c:v>17.5875</c:v>
                </c:pt>
                <c:pt idx="1">
                  <c:v>5.33375162775</c:v>
                </c:pt>
                <c:pt idx="2">
                  <c:v>1184.38</c:v>
                </c:pt>
                <c:pt idx="3">
                  <c:v>6260.833425000002</c:v>
                </c:pt>
                <c:pt idx="4">
                  <c:v>7450.5471766277515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'TCO Calculator'!$D$4</c:f>
              <c:strCache>
                <c:ptCount val="1"/>
                <c:pt idx="0">
                  <c:v>LCD monitor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'TCO Calculator'!$B$5:$B$9</c:f>
              <c:strCache>
                <c:ptCount val="5"/>
                <c:pt idx="0">
                  <c:v>Purchase cost </c:v>
                </c:pt>
                <c:pt idx="1">
                  <c:v>Cost of power</c:v>
                </c:pt>
                <c:pt idx="2">
                  <c:v>Cost of space</c:v>
                </c:pt>
                <c:pt idx="3">
                  <c:v>Visual task time</c:v>
                </c:pt>
                <c:pt idx="4">
                  <c:v>Total</c:v>
                </c:pt>
              </c:strCache>
            </c:strRef>
          </c:cat>
          <c:val>
            <c:numRef>
              <c:f>'TCO Calculator'!$D$5:$D$9</c:f>
              <c:numCache>
                <c:ptCount val="5"/>
                <c:pt idx="0">
                  <c:v>39.083333333333336</c:v>
                </c:pt>
                <c:pt idx="1">
                  <c:v>2.5262383726125</c:v>
                </c:pt>
                <c:pt idx="2">
                  <c:v>312.5447222222223</c:v>
                </c:pt>
                <c:pt idx="3">
                  <c:v>5378.625078750001</c:v>
                </c:pt>
                <c:pt idx="4">
                  <c:v>5693.696039344836</c:v>
                </c:pt>
              </c:numCache>
            </c:numRef>
          </c:val>
          <c:smooth val="0"/>
        </c:ser>
        <c:marker val="1"/>
        <c:axId val="10825268"/>
        <c:axId val="30318549"/>
      </c:lineChart>
      <c:catAx>
        <c:axId val="108252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Category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318549"/>
        <c:crosses val="autoZero"/>
        <c:auto val="1"/>
        <c:lblOffset val="100"/>
        <c:noMultiLvlLbl val="0"/>
      </c:catAx>
      <c:valAx>
        <c:axId val="303185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Annual
cost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8252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25"/>
          <c:y val="0.46925"/>
          <c:w val="0.1375"/>
          <c:h val="0.069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>
    <tabColor indexed="18"/>
  </sheetPr>
  <sheetViews>
    <sheetView workbookViewId="0" zoomScale="87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943600"/>
    <xdr:graphicFrame>
      <xdr:nvGraphicFramePr>
        <xdr:cNvPr id="1" name="Chart 1"/>
        <xdr:cNvGraphicFramePr/>
      </xdr:nvGraphicFramePr>
      <xdr:xfrm>
        <a:off x="0" y="0"/>
        <a:ext cx="86963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F41"/>
  <sheetViews>
    <sheetView tabSelected="1" workbookViewId="0" topLeftCell="A1">
      <selection activeCell="C4" sqref="C4"/>
    </sheetView>
  </sheetViews>
  <sheetFormatPr defaultColWidth="9.140625" defaultRowHeight="12.75"/>
  <cols>
    <col min="1" max="1" width="3.7109375" style="0" customWidth="1"/>
    <col min="2" max="2" width="28.00390625" style="1" customWidth="1"/>
    <col min="3" max="3" width="14.28125" style="0" customWidth="1"/>
    <col min="4" max="4" width="14.8515625" style="0" customWidth="1"/>
    <col min="5" max="5" width="20.421875" style="0" bestFit="1" customWidth="1"/>
    <col min="6" max="6" width="16.7109375" style="0" bestFit="1" customWidth="1"/>
  </cols>
  <sheetData>
    <row r="1" spans="1:6" ht="36" customHeight="1">
      <c r="A1" s="57" t="s">
        <v>13</v>
      </c>
      <c r="B1" s="58"/>
      <c r="C1" s="58"/>
      <c r="D1" s="58"/>
      <c r="E1" s="58"/>
      <c r="F1" s="12"/>
    </row>
    <row r="2" spans="1:6" ht="12" customHeight="1">
      <c r="A2" s="19" t="s">
        <v>35</v>
      </c>
      <c r="B2" s="19"/>
      <c r="C2" s="19"/>
      <c r="D2" s="19"/>
      <c r="E2" s="19"/>
      <c r="F2" s="2"/>
    </row>
    <row r="3" spans="1:6" ht="12" customHeight="1">
      <c r="A3" s="19"/>
      <c r="B3" s="19"/>
      <c r="C3" s="19"/>
      <c r="D3" s="19"/>
      <c r="E3" s="19"/>
      <c r="F3" s="2"/>
    </row>
    <row r="4" spans="1:6" ht="24.75" customHeight="1">
      <c r="A4" s="20"/>
      <c r="B4" s="43" t="s">
        <v>30</v>
      </c>
      <c r="C4" s="44" t="s">
        <v>31</v>
      </c>
      <c r="D4" s="44" t="s">
        <v>32</v>
      </c>
      <c r="E4" s="44" t="str">
        <f>IF(C9&gt;D9,CONCATENATE(D4," savings"),CONCATENATE(C4," savings"))</f>
        <v>LCD monitor savings</v>
      </c>
      <c r="F4" s="3"/>
    </row>
    <row r="5" spans="1:6" ht="12.75">
      <c r="A5" s="20"/>
      <c r="B5" s="21" t="s">
        <v>45</v>
      </c>
      <c r="C5" s="16">
        <f>C30*C14/C19</f>
        <v>17.5875</v>
      </c>
      <c r="D5" s="16">
        <f>C30*C21/C26</f>
        <v>39.083333333333336</v>
      </c>
      <c r="E5" s="16">
        <f>C5-D5</f>
        <v>-21.495833333333337</v>
      </c>
      <c r="F5" s="3"/>
    </row>
    <row r="6" spans="1:6" ht="12.75">
      <c r="A6" s="20"/>
      <c r="B6" s="21" t="s">
        <v>14</v>
      </c>
      <c r="C6" s="16">
        <f>((C30*C32*C15)/100000*C37)+((C30*(1-C32)*C15)/100000*C37*C40*(C40+C39)+((C30*(1-C32)*C16)/100000*C37*(C39+C40)))</f>
        <v>5.33375162775</v>
      </c>
      <c r="D6" s="16">
        <f>((C30*C32*C22)/100000*C37)+((C30*(1-C32)*C22)/100000*C37*C40*(C39+C40)+((C$30*(1-C32)*C23)/100000*C37*(C39+C40)))</f>
        <v>2.5262383726125</v>
      </c>
      <c r="E6" s="16">
        <f>C6-D6</f>
        <v>2.8075132551374997</v>
      </c>
      <c r="F6" s="3"/>
    </row>
    <row r="7" spans="1:6" ht="14.25" customHeight="1">
      <c r="A7" s="20"/>
      <c r="B7" s="21" t="s">
        <v>15</v>
      </c>
      <c r="C7" s="16">
        <f>(C17*C18)/144*C38</f>
        <v>1184.38</v>
      </c>
      <c r="D7" s="16">
        <f>(C24*C25)/144*C38</f>
        <v>312.5447222222223</v>
      </c>
      <c r="E7" s="16">
        <f>C7-D7</f>
        <v>871.8352777777778</v>
      </c>
      <c r="F7" s="3"/>
    </row>
    <row r="8" spans="1:6" ht="14.25" customHeight="1">
      <c r="A8" s="20"/>
      <c r="B8" s="21" t="s">
        <v>29</v>
      </c>
      <c r="C8" s="17">
        <f>(C30*C32*(C33+C35))*C31</f>
        <v>6260.833425000002</v>
      </c>
      <c r="D8" s="17">
        <f>(C30*(C32*(C33+C35)-(C34*C33*C32)-(C36*C35*C32))*C31)</f>
        <v>5378.625078750001</v>
      </c>
      <c r="E8" s="23">
        <f>C8-D8</f>
        <v>882.2083462500004</v>
      </c>
      <c r="F8" s="3"/>
    </row>
    <row r="9" spans="1:6" ht="12.75">
      <c r="A9" s="20"/>
      <c r="B9" s="24" t="s">
        <v>28</v>
      </c>
      <c r="C9" s="25">
        <f>SUM(C6:C8)</f>
        <v>7450.5471766277515</v>
      </c>
      <c r="D9" s="25">
        <f>SUM(D6:D8)</f>
        <v>5693.696039344836</v>
      </c>
      <c r="E9" s="26">
        <f>SUM(E6:E8)</f>
        <v>1756.8511372829157</v>
      </c>
      <c r="F9" s="3"/>
    </row>
    <row r="10" spans="1:6" ht="13.5" thickBot="1">
      <c r="A10" s="20"/>
      <c r="B10" s="20"/>
      <c r="C10" s="20"/>
      <c r="D10" s="20"/>
      <c r="E10" s="20"/>
      <c r="F10" s="3"/>
    </row>
    <row r="11" spans="1:6" ht="12.75">
      <c r="A11" s="20"/>
      <c r="B11" s="45" t="s">
        <v>0</v>
      </c>
      <c r="C11" s="46"/>
      <c r="D11" s="47"/>
      <c r="E11" s="22"/>
      <c r="F11" s="3"/>
    </row>
    <row r="12" spans="1:6" ht="15">
      <c r="A12" s="20"/>
      <c r="B12" s="48"/>
      <c r="C12" s="49"/>
      <c r="D12" s="50" t="s">
        <v>34</v>
      </c>
      <c r="E12" s="22"/>
      <c r="F12" s="3"/>
    </row>
    <row r="13" spans="1:6" ht="12.75">
      <c r="A13" s="20"/>
      <c r="B13" s="56" t="s">
        <v>37</v>
      </c>
      <c r="C13" s="51"/>
      <c r="D13" s="52"/>
      <c r="E13" s="22"/>
      <c r="F13" s="3"/>
    </row>
    <row r="14" spans="1:6" ht="12.75">
      <c r="A14" s="20"/>
      <c r="B14" s="37" t="s">
        <v>16</v>
      </c>
      <c r="C14" s="6">
        <v>150</v>
      </c>
      <c r="D14" s="38" t="s">
        <v>36</v>
      </c>
      <c r="E14" s="22"/>
      <c r="F14" s="4"/>
    </row>
    <row r="15" spans="1:6" ht="12.75">
      <c r="A15" s="20"/>
      <c r="B15" s="37" t="s">
        <v>17</v>
      </c>
      <c r="C15" s="6">
        <v>100</v>
      </c>
      <c r="D15" s="38" t="s">
        <v>8</v>
      </c>
      <c r="E15" s="22"/>
      <c r="F15" s="3"/>
    </row>
    <row r="16" spans="1:6" ht="12.75">
      <c r="A16" s="20"/>
      <c r="B16" s="37" t="s">
        <v>18</v>
      </c>
      <c r="C16" s="6">
        <v>8</v>
      </c>
      <c r="D16" s="38" t="s">
        <v>1</v>
      </c>
      <c r="E16" s="22"/>
      <c r="F16" s="4"/>
    </row>
    <row r="17" spans="1:6" ht="12.75">
      <c r="A17" s="20"/>
      <c r="B17" s="37" t="s">
        <v>19</v>
      </c>
      <c r="C17" s="6">
        <v>16</v>
      </c>
      <c r="D17" s="38" t="s">
        <v>21</v>
      </c>
      <c r="E17" s="22"/>
      <c r="F17" s="3"/>
    </row>
    <row r="18" spans="1:6" ht="12.75">
      <c r="A18" s="20"/>
      <c r="B18" s="37" t="s">
        <v>20</v>
      </c>
      <c r="C18" s="7">
        <v>18</v>
      </c>
      <c r="D18" s="38" t="s">
        <v>21</v>
      </c>
      <c r="E18" s="22"/>
      <c r="F18" s="3"/>
    </row>
    <row r="19" spans="1:6" ht="12.75">
      <c r="A19" s="20"/>
      <c r="B19" s="37" t="s">
        <v>39</v>
      </c>
      <c r="C19" s="7">
        <v>20000</v>
      </c>
      <c r="D19" s="38" t="s">
        <v>2</v>
      </c>
      <c r="E19" s="22"/>
      <c r="F19" s="3"/>
    </row>
    <row r="20" spans="1:6" ht="12.75">
      <c r="A20" s="20"/>
      <c r="B20" s="56" t="s">
        <v>38</v>
      </c>
      <c r="C20" s="18"/>
      <c r="D20" s="39"/>
      <c r="E20" s="22"/>
      <c r="F20" s="3"/>
    </row>
    <row r="21" spans="1:6" ht="12.75">
      <c r="A21" s="20"/>
      <c r="B21" s="37" t="s">
        <v>16</v>
      </c>
      <c r="C21" s="8">
        <v>500</v>
      </c>
      <c r="D21" s="38" t="s">
        <v>36</v>
      </c>
      <c r="E21" s="22"/>
      <c r="F21" s="3"/>
    </row>
    <row r="22" spans="1:6" ht="12.75">
      <c r="A22" s="20"/>
      <c r="B22" s="37" t="s">
        <v>17</v>
      </c>
      <c r="C22" s="8">
        <v>47</v>
      </c>
      <c r="D22" s="38" t="s">
        <v>8</v>
      </c>
      <c r="E22" s="22"/>
      <c r="F22" s="3"/>
    </row>
    <row r="23" spans="1:6" ht="12.75">
      <c r="A23" s="20"/>
      <c r="B23" s="37" t="s">
        <v>18</v>
      </c>
      <c r="C23" s="8">
        <v>5</v>
      </c>
      <c r="D23" s="38" t="s">
        <v>1</v>
      </c>
      <c r="E23" s="22"/>
      <c r="F23" s="3"/>
    </row>
    <row r="24" spans="1:6" ht="12.75">
      <c r="A24" s="20"/>
      <c r="B24" s="37" t="s">
        <v>19</v>
      </c>
      <c r="C24" s="6">
        <v>19</v>
      </c>
      <c r="D24" s="38" t="s">
        <v>21</v>
      </c>
      <c r="E24" s="22"/>
      <c r="F24" s="3"/>
    </row>
    <row r="25" spans="1:6" ht="12.75">
      <c r="A25" s="20"/>
      <c r="B25" s="37" t="s">
        <v>20</v>
      </c>
      <c r="C25" s="8">
        <v>4</v>
      </c>
      <c r="D25" s="38" t="s">
        <v>21</v>
      </c>
      <c r="E25" s="22"/>
      <c r="F25" s="3"/>
    </row>
    <row r="26" spans="1:6" ht="13.5" thickBot="1">
      <c r="A26" s="20"/>
      <c r="B26" s="40" t="s">
        <v>39</v>
      </c>
      <c r="C26" s="41">
        <v>30000</v>
      </c>
      <c r="D26" s="42" t="s">
        <v>2</v>
      </c>
      <c r="E26" s="22"/>
      <c r="F26" s="3"/>
    </row>
    <row r="27" spans="1:6" ht="13.5" thickBot="1">
      <c r="A27" s="20"/>
      <c r="B27" s="20"/>
      <c r="C27" s="20"/>
      <c r="D27" s="20"/>
      <c r="E27" s="20"/>
      <c r="F27" s="3"/>
    </row>
    <row r="28" spans="1:6" ht="20.25" customHeight="1">
      <c r="A28" s="20"/>
      <c r="B28" s="53" t="s">
        <v>33</v>
      </c>
      <c r="C28" s="28"/>
      <c r="D28" s="28"/>
      <c r="E28" s="29"/>
      <c r="F28" s="3"/>
    </row>
    <row r="29" spans="1:6" ht="20.25" customHeight="1">
      <c r="A29" s="20"/>
      <c r="B29" s="55" t="s">
        <v>41</v>
      </c>
      <c r="C29" s="27"/>
      <c r="D29" s="54" t="s">
        <v>34</v>
      </c>
      <c r="E29" s="30"/>
      <c r="F29" s="3"/>
    </row>
    <row r="30" spans="1:6" ht="12.75">
      <c r="A30" s="20"/>
      <c r="B30" s="31" t="s">
        <v>3</v>
      </c>
      <c r="C30" s="9">
        <v>2345</v>
      </c>
      <c r="D30" s="15" t="s">
        <v>22</v>
      </c>
      <c r="E30" s="32"/>
      <c r="F30" s="5"/>
    </row>
    <row r="31" spans="1:6" ht="12.75">
      <c r="A31" s="20"/>
      <c r="B31" s="31" t="s">
        <v>4</v>
      </c>
      <c r="C31" s="10">
        <v>14.71</v>
      </c>
      <c r="D31" s="15" t="s">
        <v>43</v>
      </c>
      <c r="E31" s="32"/>
      <c r="F31" s="5"/>
    </row>
    <row r="32" spans="1:6" ht="12.75">
      <c r="A32" s="20"/>
      <c r="B32" s="31" t="s">
        <v>5</v>
      </c>
      <c r="C32" s="11">
        <v>0.33</v>
      </c>
      <c r="D32" s="15" t="s">
        <v>25</v>
      </c>
      <c r="E32" s="32"/>
      <c r="F32" s="5"/>
    </row>
    <row r="33" spans="1:6" ht="12.75">
      <c r="A33" s="20"/>
      <c r="B33" s="31" t="s">
        <v>9</v>
      </c>
      <c r="C33" s="11">
        <v>0.15</v>
      </c>
      <c r="D33" s="15" t="s">
        <v>26</v>
      </c>
      <c r="E33" s="32"/>
      <c r="F33" s="5"/>
    </row>
    <row r="34" spans="1:6" ht="12.75">
      <c r="A34" s="20"/>
      <c r="B34" s="31" t="s">
        <v>10</v>
      </c>
      <c r="C34" s="11">
        <v>0.25</v>
      </c>
      <c r="D34" s="15" t="s">
        <v>27</v>
      </c>
      <c r="E34" s="32"/>
      <c r="F34" s="5"/>
    </row>
    <row r="35" spans="1:6" ht="12.75">
      <c r="A35" s="20"/>
      <c r="B35" s="31" t="s">
        <v>11</v>
      </c>
      <c r="C35" s="11">
        <v>0.4</v>
      </c>
      <c r="D35" s="15" t="s">
        <v>26</v>
      </c>
      <c r="E35" s="32"/>
      <c r="F35" s="5"/>
    </row>
    <row r="36" spans="1:6" ht="12.75">
      <c r="A36" s="20"/>
      <c r="B36" s="31" t="s">
        <v>12</v>
      </c>
      <c r="C36" s="11">
        <v>0.1</v>
      </c>
      <c r="D36" s="15" t="s">
        <v>27</v>
      </c>
      <c r="E36" s="32"/>
      <c r="F36" s="5"/>
    </row>
    <row r="37" spans="1:6" ht="12.75">
      <c r="A37" s="20"/>
      <c r="B37" s="31" t="s">
        <v>6</v>
      </c>
      <c r="C37" s="10">
        <v>6.63</v>
      </c>
      <c r="D37" s="15" t="s">
        <v>42</v>
      </c>
      <c r="E37" s="32"/>
      <c r="F37" s="3"/>
    </row>
    <row r="38" spans="1:6" ht="12.75">
      <c r="A38" s="20"/>
      <c r="B38" s="31" t="s">
        <v>7</v>
      </c>
      <c r="C38" s="10">
        <v>592.19</v>
      </c>
      <c r="D38" s="15" t="s">
        <v>44</v>
      </c>
      <c r="E38" s="32"/>
      <c r="F38" s="3"/>
    </row>
    <row r="39" spans="1:6" ht="12.75">
      <c r="A39" s="20"/>
      <c r="B39" s="31" t="s">
        <v>23</v>
      </c>
      <c r="C39" s="11">
        <v>0.1</v>
      </c>
      <c r="D39" s="15" t="s">
        <v>40</v>
      </c>
      <c r="E39" s="32"/>
      <c r="F39" s="3"/>
    </row>
    <row r="40" spans="1:6" ht="13.5" thickBot="1">
      <c r="A40" s="20"/>
      <c r="B40" s="33" t="s">
        <v>24</v>
      </c>
      <c r="C40" s="34">
        <v>0.05</v>
      </c>
      <c r="D40" s="35" t="s">
        <v>40</v>
      </c>
      <c r="E40" s="36"/>
      <c r="F40" s="3"/>
    </row>
    <row r="41" spans="1:6" ht="12.75">
      <c r="A41" s="13"/>
      <c r="B41" s="14"/>
      <c r="C41" s="13"/>
      <c r="D41" s="13"/>
      <c r="E41" s="13"/>
      <c r="F41" s="3"/>
    </row>
  </sheetData>
  <mergeCells count="22">
    <mergeCell ref="D40:E40"/>
    <mergeCell ref="D35:E35"/>
    <mergeCell ref="D36:E36"/>
    <mergeCell ref="D37:E37"/>
    <mergeCell ref="D38:E38"/>
    <mergeCell ref="D33:E33"/>
    <mergeCell ref="D34:E34"/>
    <mergeCell ref="D12:D13"/>
    <mergeCell ref="D39:E39"/>
    <mergeCell ref="D30:E30"/>
    <mergeCell ref="D31:E31"/>
    <mergeCell ref="A27:E27"/>
    <mergeCell ref="E11:E26"/>
    <mergeCell ref="A11:A26"/>
    <mergeCell ref="A28:A40"/>
    <mergeCell ref="A1:E1"/>
    <mergeCell ref="D32:E32"/>
    <mergeCell ref="B11:D11"/>
    <mergeCell ref="B28:E28"/>
    <mergeCell ref="A2:E3"/>
    <mergeCell ref="A10:E10"/>
    <mergeCell ref="A4:A9"/>
  </mergeCells>
  <printOptions/>
  <pageMargins left="1.18" right="0.75" top="0.81" bottom="0.17" header="0.18" footer="0.17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Immedient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2005-02-01T19:39:18Z</cp:lastPrinted>
  <dcterms:created xsi:type="dcterms:W3CDTF">2004-05-19T17:36:17Z</dcterms:created>
  <dcterms:modified xsi:type="dcterms:W3CDTF">2005-02-16T19:32:47Z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TC011840411033</vt:lpwstr>
  </property>
</Properties>
</file>